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ESR\"/>
    </mc:Choice>
  </mc:AlternateContent>
  <bookViews>
    <workbookView xWindow="240" yWindow="30" windowWidth="14865" windowHeight="10110"/>
  </bookViews>
  <sheets>
    <sheet name="jrk" sheetId="1" r:id="rId1"/>
    <sheet name="betaal" sheetId="2" r:id="rId2"/>
    <sheet name="spaar" sheetId="4" r:id="rId3"/>
  </sheets>
  <calcPr calcId="162913"/>
</workbook>
</file>

<file path=xl/calcChain.xml><?xml version="1.0" encoding="utf-8"?>
<calcChain xmlns="http://schemas.openxmlformats.org/spreadsheetml/2006/main">
  <c r="C37" i="4" l="1"/>
  <c r="C30" i="4"/>
  <c r="D30" i="4"/>
  <c r="C3" i="4"/>
  <c r="E23" i="1"/>
  <c r="G16" i="1"/>
  <c r="E30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D33" i="4"/>
  <c r="D32" i="4"/>
  <c r="C36" i="4" l="1"/>
  <c r="E16" i="1" s="1"/>
  <c r="L10" i="1"/>
  <c r="G15" i="1"/>
  <c r="G18" i="1" s="1"/>
  <c r="E15" i="1"/>
  <c r="D33" i="2"/>
  <c r="D30" i="2"/>
  <c r="E30" i="2"/>
  <c r="F30" i="2"/>
  <c r="G30" i="2"/>
  <c r="H30" i="2"/>
  <c r="C4" i="2"/>
  <c r="C5" i="2"/>
  <c r="C6" i="2"/>
  <c r="E18" i="1" l="1"/>
  <c r="C30" i="2"/>
  <c r="C36" i="2" s="1"/>
  <c r="N18" i="1"/>
  <c r="D32" i="2"/>
  <c r="E26" i="1" s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7" i="2"/>
  <c r="E28" i="1" l="1"/>
  <c r="E30" i="1" s="1"/>
  <c r="L11" i="1" s="1"/>
  <c r="L12" i="1" s="1"/>
  <c r="L18" i="1" s="1"/>
</calcChain>
</file>

<file path=xl/sharedStrings.xml><?xml version="1.0" encoding="utf-8"?>
<sst xmlns="http://schemas.openxmlformats.org/spreadsheetml/2006/main" count="93" uniqueCount="62">
  <si>
    <t>Activa</t>
  </si>
  <si>
    <t>Passiva</t>
  </si>
  <si>
    <t>€</t>
  </si>
  <si>
    <t>EIGEN VERMOGEN</t>
  </si>
  <si>
    <t>Algemeen</t>
  </si>
  <si>
    <t>Totaal</t>
  </si>
  <si>
    <t>WAARDERINGSGRONDSLAGEN</t>
  </si>
  <si>
    <t>d.d. …….……..-……..…….-………..………</t>
  </si>
  <si>
    <t>BALANS PER 31 DECEMBER 2017</t>
  </si>
  <si>
    <t>Vastgesteld door de ledenvergadering:</t>
  </si>
  <si>
    <t>STAAT VAN BATEN EN LASTEN 2017</t>
  </si>
  <si>
    <t>Liquide middelen</t>
  </si>
  <si>
    <t>ING betaalrekening</t>
  </si>
  <si>
    <t>ING spaarrekening</t>
  </si>
  <si>
    <t>Te Eindhoven</t>
  </si>
  <si>
    <t>VLOTTENDE ACTIVA</t>
  </si>
  <si>
    <t>Vorderingen</t>
  </si>
  <si>
    <t>KORTLOPENDE SCHULDEN</t>
  </si>
  <si>
    <t>Resultaat</t>
  </si>
  <si>
    <t>kosten website</t>
  </si>
  <si>
    <t>bankkosten</t>
  </si>
  <si>
    <t>omschrijving</t>
  </si>
  <si>
    <t>Prorisc</t>
  </si>
  <si>
    <t>kruispost</t>
  </si>
  <si>
    <t>van spaar</t>
  </si>
  <si>
    <t>atletiek</t>
  </si>
  <si>
    <t>Grand cafe ISE</t>
  </si>
  <si>
    <t>vergaderkosten</t>
  </si>
  <si>
    <t>kantoorkosten</t>
  </si>
  <si>
    <t>CE catering</t>
  </si>
  <si>
    <t>ing</t>
  </si>
  <si>
    <t>mc afee</t>
  </si>
  <si>
    <t>supportpunt</t>
  </si>
  <si>
    <t>Rugby</t>
  </si>
  <si>
    <t>prijs Lumens Rugby</t>
  </si>
  <si>
    <t>Handbal</t>
  </si>
  <si>
    <t>h. cooijmans</t>
  </si>
  <si>
    <t>ING betaal 2017</t>
  </si>
  <si>
    <t>Verenigingsvermogen 1-1</t>
  </si>
  <si>
    <t>Verenigingsvermogen 31-12</t>
  </si>
  <si>
    <t>beginsaldo</t>
  </si>
  <si>
    <t>eindsalo</t>
  </si>
  <si>
    <t>Mutaties ING betaal per saldo</t>
  </si>
  <si>
    <t>Totaal kruisposten</t>
  </si>
  <si>
    <t>bij/af: resultaat (+/-)</t>
  </si>
  <si>
    <t>Baten en lasten worden toegerekend aan de periode waarop deze betrekking hebben.</t>
  </si>
  <si>
    <t>ING spaar 2017</t>
  </si>
  <si>
    <t>rente 2016</t>
  </si>
  <si>
    <t>Diversen</t>
  </si>
  <si>
    <t>Rentebaten</t>
  </si>
  <si>
    <t>naar betaal</t>
  </si>
  <si>
    <t>(valutadatum 31-12-17)</t>
  </si>
  <si>
    <t>Totaal baten</t>
  </si>
  <si>
    <t>Bestuurskosten</t>
  </si>
  <si>
    <t>Advieskosten</t>
  </si>
  <si>
    <t>Lasten:</t>
  </si>
  <si>
    <t>Sportprijzen</t>
  </si>
  <si>
    <t>Totaal bestuurskosten</t>
  </si>
  <si>
    <t>Adviesburo negen</t>
  </si>
  <si>
    <t xml:space="preserve">Rente </t>
  </si>
  <si>
    <t>JAARREKENING 2017 DE EINDHOVENSE SPORTRAAD</t>
  </si>
  <si>
    <t>Activa en passiva worden gewaardeerd tegen nominale waarde.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</si>
</sst>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_-* #,##0\-;_-* &quot;-&quot;_-;_-@_-"/>
  </numFmts>
  <fonts count="8" x14ac:knownFonts="1">
    <font>
      <sz val="10"/>
      <name val="Courier New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38" fontId="2" fillId="0" borderId="3" xfId="0" applyNumberFormat="1" applyFont="1" applyBorder="1"/>
    <xf numFmtId="38" fontId="2" fillId="0" borderId="0" xfId="0" quotePrefix="1" applyNumberFormat="1" applyFont="1" applyAlignment="1">
      <alignment horizontal="right"/>
    </xf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3" fontId="2" fillId="0" borderId="0" xfId="0" applyNumberFormat="1" applyFont="1" applyBorder="1"/>
    <xf numFmtId="3" fontId="5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5" fillId="0" borderId="0" xfId="0" applyNumberFormat="1" applyFont="1" applyBorder="1"/>
    <xf numFmtId="0" fontId="2" fillId="0" borderId="0" xfId="0" applyFont="1" applyBorder="1"/>
    <xf numFmtId="14" fontId="5" fillId="0" borderId="0" xfId="0" applyNumberFormat="1" applyFont="1" applyBorder="1"/>
    <xf numFmtId="14" fontId="0" fillId="0" borderId="0" xfId="0" applyNumberFormat="1"/>
    <xf numFmtId="14" fontId="6" fillId="0" borderId="0" xfId="0" applyNumberFormat="1" applyFont="1"/>
    <xf numFmtId="14" fontId="7" fillId="0" borderId="0" xfId="0" applyNumberFormat="1" applyFont="1"/>
    <xf numFmtId="3" fontId="2" fillId="0" borderId="0" xfId="0" applyNumberFormat="1" applyFont="1" applyAlignment="1">
      <alignment horizontal="right"/>
    </xf>
    <xf numFmtId="4" fontId="7" fillId="0" borderId="0" xfId="0" applyNumberFormat="1" applyFont="1" applyFill="1"/>
    <xf numFmtId="4" fontId="6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3" fillId="0" borderId="3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/>
    <xf numFmtId="164" fontId="3" fillId="0" borderId="2" xfId="0" applyNumberFormat="1" applyFont="1" applyBorder="1"/>
    <xf numFmtId="164" fontId="3" fillId="0" borderId="0" xfId="0" applyNumberFormat="1" applyFont="1" applyBorder="1"/>
    <xf numFmtId="38" fontId="3" fillId="0" borderId="2" xfId="0" applyNumberFormat="1" applyFont="1" applyBorder="1"/>
    <xf numFmtId="38" fontId="3" fillId="0" borderId="0" xfId="0" applyNumberFormat="1" applyFont="1" applyBorder="1"/>
    <xf numFmtId="164" fontId="2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K40" sqref="K40"/>
    </sheetView>
  </sheetViews>
  <sheetFormatPr defaultRowHeight="12.75" x14ac:dyDescent="0.2"/>
  <cols>
    <col min="1" max="1" width="13.25" style="2" customWidth="1"/>
    <col min="2" max="4" width="9" style="2"/>
    <col min="5" max="5" width="11.625" style="2" customWidth="1"/>
    <col min="6" max="6" width="3.125" style="2" customWidth="1"/>
    <col min="7" max="7" width="11.625" style="2" customWidth="1"/>
    <col min="8" max="8" width="3.125" style="2" customWidth="1"/>
    <col min="9" max="11" width="9" style="2"/>
    <col min="12" max="12" width="11.625" style="2" customWidth="1"/>
    <col min="13" max="13" width="3.125" style="2" customWidth="1"/>
    <col min="14" max="14" width="11.875" style="2" customWidth="1"/>
    <col min="15" max="16384" width="9" style="2"/>
  </cols>
  <sheetData>
    <row r="1" spans="1:14" x14ac:dyDescent="0.2">
      <c r="A1" s="1" t="s">
        <v>60</v>
      </c>
    </row>
    <row r="3" spans="1:14" x14ac:dyDescent="0.2">
      <c r="A3" s="3" t="s">
        <v>8</v>
      </c>
    </row>
    <row r="5" spans="1:14" x14ac:dyDescent="0.2">
      <c r="A5" s="4" t="s">
        <v>0</v>
      </c>
      <c r="E5" s="5">
        <v>43100</v>
      </c>
      <c r="F5" s="6"/>
      <c r="G5" s="5">
        <v>42735</v>
      </c>
      <c r="I5" s="4" t="s">
        <v>1</v>
      </c>
      <c r="L5" s="5">
        <v>43100</v>
      </c>
      <c r="M5" s="6"/>
      <c r="N5" s="5">
        <v>42735</v>
      </c>
    </row>
    <row r="6" spans="1:14" x14ac:dyDescent="0.2">
      <c r="E6" s="7" t="s">
        <v>2</v>
      </c>
      <c r="F6" s="7"/>
      <c r="G6" s="7" t="s">
        <v>2</v>
      </c>
      <c r="L6" s="7" t="s">
        <v>2</v>
      </c>
      <c r="M6" s="6"/>
      <c r="N6" s="7" t="s">
        <v>2</v>
      </c>
    </row>
    <row r="7" spans="1:14" x14ac:dyDescent="0.2">
      <c r="M7" s="8"/>
    </row>
    <row r="8" spans="1:14" x14ac:dyDescent="0.2">
      <c r="A8" s="3" t="s">
        <v>15</v>
      </c>
      <c r="E8" s="16"/>
      <c r="F8" s="16"/>
      <c r="G8" s="16"/>
      <c r="I8" s="3" t="s">
        <v>3</v>
      </c>
      <c r="L8" s="16"/>
      <c r="M8" s="18"/>
      <c r="N8" s="16"/>
    </row>
    <row r="9" spans="1:14" x14ac:dyDescent="0.2">
      <c r="A9" s="3"/>
      <c r="E9" s="16"/>
      <c r="F9" s="16"/>
      <c r="G9" s="16"/>
      <c r="I9" s="3"/>
      <c r="L9" s="16"/>
      <c r="M9" s="18"/>
      <c r="N9" s="16"/>
    </row>
    <row r="10" spans="1:14" x14ac:dyDescent="0.2">
      <c r="A10" s="3" t="s">
        <v>16</v>
      </c>
      <c r="E10" s="27"/>
      <c r="F10" s="27"/>
      <c r="G10" s="27"/>
      <c r="I10" s="2" t="s">
        <v>38</v>
      </c>
      <c r="L10" s="17">
        <f>N12</f>
        <v>22337</v>
      </c>
      <c r="M10" s="21"/>
      <c r="N10" s="17"/>
    </row>
    <row r="11" spans="1:14" x14ac:dyDescent="0.2">
      <c r="A11" s="2" t="s">
        <v>59</v>
      </c>
      <c r="E11" s="16">
        <v>21.2</v>
      </c>
      <c r="F11" s="16"/>
      <c r="G11" s="16">
        <v>51.14</v>
      </c>
      <c r="I11" s="2" t="s">
        <v>44</v>
      </c>
      <c r="L11" s="19">
        <f>E30</f>
        <v>-3614.0600000000004</v>
      </c>
      <c r="M11" s="21"/>
      <c r="N11" s="19"/>
    </row>
    <row r="12" spans="1:14" ht="13.5" thickBot="1" x14ac:dyDescent="0.25">
      <c r="E12" s="16"/>
      <c r="F12" s="16"/>
      <c r="G12" s="16"/>
      <c r="I12" s="2" t="s">
        <v>39</v>
      </c>
      <c r="L12" s="20">
        <f>SUM(L10:L11)</f>
        <v>18722.939999999999</v>
      </c>
      <c r="M12" s="21"/>
      <c r="N12" s="20">
        <v>22337</v>
      </c>
    </row>
    <row r="13" spans="1:14" ht="13.5" thickTop="1" x14ac:dyDescent="0.2">
      <c r="A13" s="3"/>
      <c r="E13" s="16"/>
      <c r="F13" s="16"/>
      <c r="G13" s="16"/>
      <c r="I13" s="3"/>
      <c r="L13" s="16"/>
      <c r="M13" s="21"/>
      <c r="N13" s="16"/>
    </row>
    <row r="14" spans="1:14" x14ac:dyDescent="0.2">
      <c r="A14" s="3" t="s">
        <v>11</v>
      </c>
      <c r="E14" s="16"/>
      <c r="F14" s="16"/>
      <c r="G14" s="16"/>
      <c r="I14" s="3" t="s">
        <v>17</v>
      </c>
      <c r="L14" s="16"/>
      <c r="M14" s="21"/>
      <c r="N14" s="16"/>
    </row>
    <row r="15" spans="1:14" x14ac:dyDescent="0.2">
      <c r="A15" s="2" t="s">
        <v>12</v>
      </c>
      <c r="E15" s="16">
        <f>betaal!C36</f>
        <v>2434.5</v>
      </c>
      <c r="F15" s="16"/>
      <c r="G15" s="16">
        <f>betaal!C35</f>
        <v>259.76</v>
      </c>
      <c r="L15" s="17"/>
      <c r="M15" s="21"/>
      <c r="N15" s="17"/>
    </row>
    <row r="16" spans="1:14" x14ac:dyDescent="0.2">
      <c r="A16" s="2" t="s">
        <v>13</v>
      </c>
      <c r="E16" s="17">
        <f>spaar!C36</f>
        <v>18627.7</v>
      </c>
      <c r="F16" s="16"/>
      <c r="G16" s="17">
        <f>spaar!C35</f>
        <v>22026.560000000001</v>
      </c>
      <c r="I16" s="2" t="s">
        <v>58</v>
      </c>
      <c r="L16" s="35">
        <v>2360</v>
      </c>
      <c r="M16" s="21"/>
      <c r="N16" s="17"/>
    </row>
    <row r="17" spans="1:14" x14ac:dyDescent="0.2">
      <c r="E17" s="9"/>
      <c r="F17" s="22"/>
      <c r="G17" s="9"/>
      <c r="L17" s="9"/>
      <c r="M17" s="22"/>
      <c r="N17" s="9"/>
    </row>
    <row r="18" spans="1:14" s="3" customFormat="1" ht="15" customHeight="1" thickBot="1" x14ac:dyDescent="0.25">
      <c r="A18" s="3" t="s">
        <v>5</v>
      </c>
      <c r="E18" s="37">
        <f>SUM(E10:E16)</f>
        <v>21083.4</v>
      </c>
      <c r="F18" s="38"/>
      <c r="G18" s="37">
        <f>SUM(G11:G16)</f>
        <v>22337.460000000003</v>
      </c>
      <c r="I18" s="3" t="s">
        <v>5</v>
      </c>
      <c r="L18" s="39">
        <f>L12+L16</f>
        <v>21082.94</v>
      </c>
      <c r="M18" s="40"/>
      <c r="N18" s="39">
        <f>SUM(N12:N16)</f>
        <v>22337</v>
      </c>
    </row>
    <row r="19" spans="1:14" ht="13.5" thickTop="1" x14ac:dyDescent="0.2">
      <c r="A19" s="36"/>
      <c r="E19" s="9"/>
      <c r="F19" s="22"/>
      <c r="G19" s="10"/>
      <c r="L19" s="30"/>
      <c r="M19" s="23"/>
      <c r="N19" s="9"/>
    </row>
    <row r="20" spans="1:14" x14ac:dyDescent="0.2">
      <c r="E20" s="9"/>
      <c r="G20" s="10"/>
      <c r="L20" s="41"/>
      <c r="M20" s="23"/>
      <c r="N20" s="10"/>
    </row>
    <row r="21" spans="1:14" x14ac:dyDescent="0.2">
      <c r="A21" s="3" t="s">
        <v>10</v>
      </c>
      <c r="E21" s="9"/>
      <c r="G21" s="10"/>
      <c r="L21" s="9"/>
      <c r="M21" s="23"/>
      <c r="N21" s="10"/>
    </row>
    <row r="22" spans="1:14" x14ac:dyDescent="0.2">
      <c r="E22" s="9"/>
      <c r="G22" s="10"/>
      <c r="L22" s="9"/>
      <c r="M22" s="8"/>
      <c r="N22" s="10"/>
    </row>
    <row r="23" spans="1:14" ht="13.5" thickBot="1" x14ac:dyDescent="0.25">
      <c r="A23" s="3" t="s">
        <v>49</v>
      </c>
      <c r="E23" s="11">
        <f>E11</f>
        <v>21.2</v>
      </c>
      <c r="G23" s="10"/>
      <c r="L23" s="9"/>
      <c r="M23" s="8"/>
      <c r="N23" s="10"/>
    </row>
    <row r="24" spans="1:14" ht="13.5" thickTop="1" x14ac:dyDescent="0.2">
      <c r="E24" s="12"/>
      <c r="G24" s="10"/>
      <c r="L24" s="9"/>
      <c r="M24" s="8"/>
      <c r="N24" s="10"/>
    </row>
    <row r="25" spans="1:14" x14ac:dyDescent="0.2">
      <c r="A25" s="3" t="s">
        <v>55</v>
      </c>
      <c r="E25" s="12"/>
      <c r="G25" s="10"/>
      <c r="L25" s="9"/>
      <c r="M25" s="8"/>
      <c r="N25" s="10"/>
    </row>
    <row r="26" spans="1:14" x14ac:dyDescent="0.2">
      <c r="A26" s="2" t="s">
        <v>53</v>
      </c>
      <c r="E26" s="31">
        <f>-betaal!D32</f>
        <v>1275.26</v>
      </c>
      <c r="G26" s="10"/>
      <c r="L26" s="9"/>
      <c r="M26" s="8"/>
      <c r="N26" s="10"/>
    </row>
    <row r="27" spans="1:14" x14ac:dyDescent="0.2">
      <c r="A27" s="2" t="s">
        <v>54</v>
      </c>
      <c r="E27" s="32">
        <v>2360</v>
      </c>
      <c r="G27" s="10"/>
      <c r="L27" s="9"/>
      <c r="M27" s="8"/>
      <c r="N27" s="10"/>
    </row>
    <row r="28" spans="1:14" ht="13.5" thickBot="1" x14ac:dyDescent="0.25">
      <c r="E28" s="33">
        <f>SUM(E26:E27)</f>
        <v>3635.26</v>
      </c>
      <c r="G28" s="10"/>
      <c r="L28" s="9"/>
      <c r="M28" s="8"/>
      <c r="N28" s="10"/>
    </row>
    <row r="29" spans="1:14" ht="13.5" thickTop="1" x14ac:dyDescent="0.2">
      <c r="E29" s="12"/>
      <c r="G29" s="10"/>
      <c r="L29" s="9"/>
      <c r="M29" s="8"/>
      <c r="N29" s="10"/>
    </row>
    <row r="30" spans="1:14" ht="13.5" thickBot="1" x14ac:dyDescent="0.25">
      <c r="A30" s="3" t="s">
        <v>18</v>
      </c>
      <c r="B30" s="3"/>
      <c r="C30" s="3"/>
      <c r="D30" s="3"/>
      <c r="E30" s="34">
        <f>E23-E28</f>
        <v>-3614.0600000000004</v>
      </c>
      <c r="G30" s="10"/>
      <c r="L30" s="9"/>
      <c r="M30" s="8"/>
      <c r="N30" s="10"/>
    </row>
    <row r="31" spans="1:14" ht="13.5" thickTop="1" x14ac:dyDescent="0.2">
      <c r="M31" s="8"/>
    </row>
    <row r="33" spans="1:11" x14ac:dyDescent="0.2">
      <c r="A33" s="3" t="s">
        <v>6</v>
      </c>
      <c r="K33" s="2" t="s">
        <v>9</v>
      </c>
    </row>
    <row r="35" spans="1:11" x14ac:dyDescent="0.2">
      <c r="A35" s="3" t="s">
        <v>4</v>
      </c>
      <c r="K35" s="2" t="s">
        <v>7</v>
      </c>
    </row>
    <row r="37" spans="1:11" x14ac:dyDescent="0.2">
      <c r="A37" s="2" t="s">
        <v>61</v>
      </c>
      <c r="K37" s="2" t="s">
        <v>14</v>
      </c>
    </row>
    <row r="38" spans="1:11" x14ac:dyDescent="0.2">
      <c r="A38" s="2" t="s">
        <v>45</v>
      </c>
    </row>
    <row r="40" spans="1:11" x14ac:dyDescent="0.2">
      <c r="A40" s="3"/>
    </row>
  </sheetData>
  <phoneticPr fontId="0" type="noConversion"/>
  <pageMargins left="0.78740157480314965" right="0.51181102362204722" top="0.98425196850393704" bottom="0.98425196850393704" header="0.51181102362204722" footer="0.51181102362204722"/>
  <pageSetup paperSize="9" scale="95"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defaultRowHeight="13.5" x14ac:dyDescent="0.25"/>
  <cols>
    <col min="1" max="1" width="16.5" style="24" customWidth="1"/>
    <col min="2" max="2" width="19.5" style="15" customWidth="1"/>
    <col min="3" max="3" width="11.625" style="15" customWidth="1"/>
    <col min="4" max="4" width="12.75" style="15" customWidth="1"/>
    <col min="5" max="5" width="13.75" style="15" customWidth="1"/>
    <col min="6" max="6" width="11.5" style="15" customWidth="1"/>
    <col min="7" max="7" width="14.375" style="15" customWidth="1"/>
    <col min="8" max="8" width="12.625" style="15" customWidth="1"/>
    <col min="9" max="16384" width="9" style="15"/>
  </cols>
  <sheetData>
    <row r="1" spans="1:10" s="13" customFormat="1" x14ac:dyDescent="0.25">
      <c r="A1" s="26" t="s">
        <v>37</v>
      </c>
      <c r="B1" s="13" t="s">
        <v>21</v>
      </c>
      <c r="C1" s="13" t="s">
        <v>5</v>
      </c>
      <c r="D1" s="13" t="s">
        <v>53</v>
      </c>
      <c r="H1" s="13" t="s">
        <v>23</v>
      </c>
    </row>
    <row r="2" spans="1:10" x14ac:dyDescent="0.25">
      <c r="A2" s="26"/>
      <c r="B2" s="14"/>
      <c r="C2" s="14"/>
      <c r="D2" s="13" t="s">
        <v>56</v>
      </c>
      <c r="E2" s="13" t="s">
        <v>28</v>
      </c>
      <c r="F2" s="13" t="s">
        <v>20</v>
      </c>
      <c r="G2" s="13" t="s">
        <v>27</v>
      </c>
      <c r="H2" s="14"/>
      <c r="J2" s="14"/>
    </row>
    <row r="4" spans="1:10" x14ac:dyDescent="0.25">
      <c r="A4" s="24">
        <v>43090</v>
      </c>
      <c r="B4" s="14" t="s">
        <v>24</v>
      </c>
      <c r="C4" s="14">
        <f t="shared" ref="C4:C6" si="0">SUM(D4:H4)</f>
        <v>800</v>
      </c>
      <c r="H4" s="15">
        <v>800</v>
      </c>
    </row>
    <row r="5" spans="1:10" x14ac:dyDescent="0.25">
      <c r="A5" s="24">
        <v>43090</v>
      </c>
      <c r="B5" s="14" t="s">
        <v>24</v>
      </c>
      <c r="C5" s="14">
        <f t="shared" si="0"/>
        <v>800</v>
      </c>
      <c r="H5" s="15">
        <v>800</v>
      </c>
    </row>
    <row r="6" spans="1:10" x14ac:dyDescent="0.25">
      <c r="A6" s="24">
        <v>43090</v>
      </c>
      <c r="B6" s="14" t="s">
        <v>24</v>
      </c>
      <c r="C6" s="14">
        <f t="shared" si="0"/>
        <v>800</v>
      </c>
      <c r="H6" s="15">
        <v>800</v>
      </c>
    </row>
    <row r="7" spans="1:10" x14ac:dyDescent="0.25">
      <c r="A7" s="24">
        <v>43087</v>
      </c>
      <c r="B7" s="14" t="s">
        <v>19</v>
      </c>
      <c r="C7" s="14">
        <f>SUM(D7:H7)</f>
        <v>-15</v>
      </c>
      <c r="D7" s="14"/>
      <c r="E7" s="15">
        <v>-15</v>
      </c>
    </row>
    <row r="8" spans="1:10" x14ac:dyDescent="0.25">
      <c r="A8" s="24">
        <v>43034</v>
      </c>
      <c r="B8" s="14" t="s">
        <v>30</v>
      </c>
      <c r="C8" s="14">
        <f t="shared" ref="C8:C27" si="1">SUM(D8:H8)</f>
        <v>-28.85</v>
      </c>
      <c r="F8" s="15">
        <v>-28.85</v>
      </c>
    </row>
    <row r="9" spans="1:10" x14ac:dyDescent="0.25">
      <c r="A9" s="24">
        <v>43031</v>
      </c>
      <c r="B9" s="14" t="s">
        <v>22</v>
      </c>
      <c r="C9" s="14">
        <f t="shared" si="1"/>
        <v>-117.98</v>
      </c>
      <c r="E9" s="15">
        <v>-117.98</v>
      </c>
    </row>
    <row r="10" spans="1:10" x14ac:dyDescent="0.25">
      <c r="A10" s="25">
        <v>42942</v>
      </c>
      <c r="B10" s="15" t="s">
        <v>30</v>
      </c>
      <c r="C10" s="14">
        <f t="shared" si="1"/>
        <v>-28.72</v>
      </c>
      <c r="F10" s="15">
        <v>-28.72</v>
      </c>
    </row>
    <row r="11" spans="1:10" x14ac:dyDescent="0.25">
      <c r="A11" s="24">
        <v>42933</v>
      </c>
      <c r="B11" s="14" t="s">
        <v>29</v>
      </c>
      <c r="C11" s="14">
        <f t="shared" si="1"/>
        <v>-71.88</v>
      </c>
      <c r="G11" s="15">
        <v>-71.88</v>
      </c>
    </row>
    <row r="12" spans="1:10" x14ac:dyDescent="0.25">
      <c r="A12" s="24">
        <v>42930</v>
      </c>
      <c r="B12" s="14" t="s">
        <v>24</v>
      </c>
      <c r="C12" s="14">
        <f t="shared" si="1"/>
        <v>300</v>
      </c>
      <c r="H12" s="15">
        <v>300</v>
      </c>
    </row>
    <row r="13" spans="1:10" x14ac:dyDescent="0.25">
      <c r="A13" s="24">
        <v>42930</v>
      </c>
      <c r="B13" s="14" t="s">
        <v>26</v>
      </c>
      <c r="C13" s="14">
        <f t="shared" si="1"/>
        <v>-71.25</v>
      </c>
      <c r="G13" s="15">
        <v>-71.25</v>
      </c>
    </row>
    <row r="14" spans="1:10" x14ac:dyDescent="0.25">
      <c r="A14" s="24">
        <v>42930</v>
      </c>
      <c r="B14" s="14" t="s">
        <v>25</v>
      </c>
      <c r="C14" s="14">
        <f t="shared" si="1"/>
        <v>-39.5</v>
      </c>
      <c r="G14" s="15">
        <v>-39.5</v>
      </c>
    </row>
    <row r="15" spans="1:10" x14ac:dyDescent="0.25">
      <c r="A15" s="24">
        <v>42887</v>
      </c>
      <c r="B15" s="14" t="s">
        <v>29</v>
      </c>
      <c r="C15" s="14">
        <f t="shared" si="1"/>
        <v>-71.88</v>
      </c>
      <c r="G15" s="15">
        <v>-71.88</v>
      </c>
    </row>
    <row r="16" spans="1:10" x14ac:dyDescent="0.25">
      <c r="A16" s="24">
        <v>42860</v>
      </c>
      <c r="B16" s="14" t="s">
        <v>29</v>
      </c>
      <c r="C16" s="14">
        <f t="shared" si="1"/>
        <v>-71.88</v>
      </c>
      <c r="G16" s="15">
        <v>-71.88</v>
      </c>
    </row>
    <row r="17" spans="1:8" x14ac:dyDescent="0.25">
      <c r="A17" s="24">
        <v>42851</v>
      </c>
      <c r="B17" s="14" t="s">
        <v>30</v>
      </c>
      <c r="C17" s="14">
        <f t="shared" si="1"/>
        <v>-29.21</v>
      </c>
      <c r="F17" s="15">
        <v>-29.21</v>
      </c>
    </row>
    <row r="18" spans="1:8" x14ac:dyDescent="0.25">
      <c r="A18" s="24">
        <v>42825</v>
      </c>
      <c r="B18" s="14" t="s">
        <v>31</v>
      </c>
      <c r="C18" s="14">
        <f t="shared" si="1"/>
        <v>-79.95</v>
      </c>
      <c r="E18" s="15">
        <v>-79.95</v>
      </c>
    </row>
    <row r="19" spans="1:8" x14ac:dyDescent="0.25">
      <c r="A19" s="24">
        <v>42804</v>
      </c>
      <c r="B19" s="14" t="s">
        <v>32</v>
      </c>
      <c r="C19" s="14">
        <f t="shared" si="1"/>
        <v>-145.19999999999999</v>
      </c>
      <c r="E19" s="15">
        <v>-145.19999999999999</v>
      </c>
    </row>
    <row r="20" spans="1:8" x14ac:dyDescent="0.25">
      <c r="A20" s="24">
        <v>42796</v>
      </c>
      <c r="B20" s="14" t="s">
        <v>29</v>
      </c>
      <c r="C20" s="14">
        <f t="shared" si="1"/>
        <v>-71.88</v>
      </c>
      <c r="G20" s="15">
        <v>-71.88</v>
      </c>
    </row>
    <row r="21" spans="1:8" x14ac:dyDescent="0.25">
      <c r="A21" s="24">
        <v>42780</v>
      </c>
      <c r="B21" s="14" t="s">
        <v>34</v>
      </c>
      <c r="C21" s="14">
        <f t="shared" si="1"/>
        <v>375</v>
      </c>
      <c r="D21" s="15">
        <v>375</v>
      </c>
    </row>
    <row r="22" spans="1:8" x14ac:dyDescent="0.25">
      <c r="A22" s="24">
        <v>42776</v>
      </c>
      <c r="B22" s="14" t="s">
        <v>24</v>
      </c>
      <c r="C22" s="14">
        <f t="shared" si="1"/>
        <v>500</v>
      </c>
      <c r="H22" s="15">
        <v>500</v>
      </c>
    </row>
    <row r="23" spans="1:8" x14ac:dyDescent="0.25">
      <c r="A23" s="24">
        <v>42776</v>
      </c>
      <c r="B23" s="14" t="s">
        <v>24</v>
      </c>
      <c r="C23" s="14">
        <f t="shared" si="1"/>
        <v>250</v>
      </c>
      <c r="H23" s="15">
        <v>250</v>
      </c>
    </row>
    <row r="24" spans="1:8" x14ac:dyDescent="0.25">
      <c r="A24" s="24">
        <v>42776</v>
      </c>
      <c r="B24" s="14" t="s">
        <v>33</v>
      </c>
      <c r="C24" s="14">
        <f t="shared" si="1"/>
        <v>-375</v>
      </c>
      <c r="D24" s="15">
        <v>-375</v>
      </c>
    </row>
    <row r="25" spans="1:8" x14ac:dyDescent="0.25">
      <c r="A25" s="24">
        <v>42776</v>
      </c>
      <c r="B25" s="14" t="s">
        <v>35</v>
      </c>
      <c r="C25" s="14">
        <f t="shared" si="1"/>
        <v>-375</v>
      </c>
      <c r="D25" s="15">
        <v>-375</v>
      </c>
    </row>
    <row r="26" spans="1:8" x14ac:dyDescent="0.25">
      <c r="A26" s="24">
        <v>42767</v>
      </c>
      <c r="B26" s="29" t="s">
        <v>36</v>
      </c>
      <c r="C26" s="14">
        <f t="shared" si="1"/>
        <v>-28.5</v>
      </c>
      <c r="G26" s="15">
        <v>-28.5</v>
      </c>
    </row>
    <row r="27" spans="1:8" x14ac:dyDescent="0.25">
      <c r="A27" s="24">
        <v>42761</v>
      </c>
      <c r="B27" s="14" t="s">
        <v>30</v>
      </c>
      <c r="C27" s="14">
        <f t="shared" si="1"/>
        <v>-28.58</v>
      </c>
      <c r="F27" s="15">
        <v>-28.58</v>
      </c>
    </row>
    <row r="30" spans="1:8" s="13" customFormat="1" x14ac:dyDescent="0.25">
      <c r="A30" s="13" t="s">
        <v>42</v>
      </c>
      <c r="C30" s="13">
        <f>SUM(C4:C29)</f>
        <v>2174.7400000000002</v>
      </c>
      <c r="D30" s="28">
        <f t="shared" ref="D30:H30" si="2">SUM(D4:D29)</f>
        <v>-375</v>
      </c>
      <c r="E30" s="13">
        <f t="shared" si="2"/>
        <v>-358.13</v>
      </c>
      <c r="F30" s="13">
        <f t="shared" si="2"/>
        <v>-115.36</v>
      </c>
      <c r="G30" s="13">
        <f t="shared" si="2"/>
        <v>-426.77</v>
      </c>
      <c r="H30" s="13">
        <f t="shared" si="2"/>
        <v>3450</v>
      </c>
    </row>
    <row r="32" spans="1:8" x14ac:dyDescent="0.25">
      <c r="A32" s="25" t="s">
        <v>57</v>
      </c>
      <c r="D32" s="15">
        <f>SUM(D30:G30)</f>
        <v>-1275.26</v>
      </c>
    </row>
    <row r="33" spans="1:4" x14ac:dyDescent="0.25">
      <c r="A33" s="25" t="s">
        <v>43</v>
      </c>
      <c r="D33" s="15">
        <f>H30</f>
        <v>3450</v>
      </c>
    </row>
    <row r="34" spans="1:4" x14ac:dyDescent="0.25">
      <c r="A34" s="25"/>
    </row>
    <row r="35" spans="1:4" x14ac:dyDescent="0.25">
      <c r="A35" s="25">
        <v>42736</v>
      </c>
      <c r="B35" s="25" t="s">
        <v>40</v>
      </c>
      <c r="C35" s="15">
        <v>259.76</v>
      </c>
    </row>
    <row r="36" spans="1:4" x14ac:dyDescent="0.25">
      <c r="A36" s="25">
        <v>43100</v>
      </c>
      <c r="B36" s="25" t="s">
        <v>41</v>
      </c>
      <c r="C36" s="15">
        <f>SUM(C30:C35)</f>
        <v>2434.5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B36" sqref="B36"/>
    </sheetView>
  </sheetViews>
  <sheetFormatPr defaultRowHeight="13.5" x14ac:dyDescent="0.25"/>
  <cols>
    <col min="1" max="1" width="16.5" style="24" customWidth="1"/>
    <col min="2" max="2" width="22.375" style="15" customWidth="1"/>
    <col min="3" max="3" width="11.625" style="15" customWidth="1"/>
    <col min="4" max="4" width="12.75" style="15" customWidth="1"/>
    <col min="5" max="5" width="12.625" style="15" customWidth="1"/>
    <col min="6" max="16384" width="9" style="15"/>
  </cols>
  <sheetData>
    <row r="1" spans="1:7" s="13" customFormat="1" x14ac:dyDescent="0.25">
      <c r="A1" s="26" t="s">
        <v>46</v>
      </c>
      <c r="B1" s="13" t="s">
        <v>21</v>
      </c>
      <c r="C1" s="13" t="s">
        <v>5</v>
      </c>
      <c r="D1" s="13" t="s">
        <v>48</v>
      </c>
      <c r="E1" s="13" t="s">
        <v>23</v>
      </c>
    </row>
    <row r="2" spans="1:7" x14ac:dyDescent="0.25">
      <c r="A2" s="26"/>
      <c r="B2" s="14"/>
      <c r="C2" s="14"/>
      <c r="D2" s="28" t="s">
        <v>49</v>
      </c>
      <c r="E2" s="14"/>
      <c r="G2" s="14"/>
    </row>
    <row r="3" spans="1:7" x14ac:dyDescent="0.25">
      <c r="A3" s="25">
        <v>42753</v>
      </c>
      <c r="B3" s="14" t="s">
        <v>47</v>
      </c>
      <c r="C3" s="15">
        <f>SUM(D3:E3)</f>
        <v>51.14</v>
      </c>
      <c r="D3" s="29">
        <v>51.14</v>
      </c>
      <c r="E3" s="14"/>
      <c r="G3" s="14"/>
    </row>
    <row r="4" spans="1:7" x14ac:dyDescent="0.25">
      <c r="A4" s="24">
        <v>42784</v>
      </c>
      <c r="B4" s="14" t="s">
        <v>50</v>
      </c>
      <c r="C4" s="15">
        <f>SUM(D4:E4)</f>
        <v>-500</v>
      </c>
      <c r="E4" s="15">
        <v>-500</v>
      </c>
    </row>
    <row r="5" spans="1:7" x14ac:dyDescent="0.25">
      <c r="A5" s="24">
        <v>42784</v>
      </c>
      <c r="B5" s="14" t="s">
        <v>50</v>
      </c>
      <c r="C5" s="15">
        <f>SUM(D5:E5)</f>
        <v>-250</v>
      </c>
      <c r="E5" s="15">
        <v>-250</v>
      </c>
    </row>
    <row r="6" spans="1:7" x14ac:dyDescent="0.25">
      <c r="A6" s="24">
        <v>42930</v>
      </c>
      <c r="B6" s="14" t="s">
        <v>50</v>
      </c>
      <c r="C6" s="15">
        <f>SUM(D6:E6)</f>
        <v>-300</v>
      </c>
      <c r="E6" s="15">
        <v>-300</v>
      </c>
    </row>
    <row r="7" spans="1:7" x14ac:dyDescent="0.25">
      <c r="A7" s="24">
        <v>43090</v>
      </c>
      <c r="B7" s="14" t="s">
        <v>50</v>
      </c>
      <c r="C7" s="15">
        <f>SUM(D7:E7)</f>
        <v>-800</v>
      </c>
      <c r="D7" s="14"/>
      <c r="E7" s="15">
        <v>-800</v>
      </c>
    </row>
    <row r="8" spans="1:7" x14ac:dyDescent="0.25">
      <c r="A8" s="24">
        <v>43091</v>
      </c>
      <c r="B8" s="14" t="s">
        <v>50</v>
      </c>
      <c r="C8" s="15">
        <f>SUM(D8:E8)</f>
        <v>-800</v>
      </c>
      <c r="E8" s="15">
        <v>-800</v>
      </c>
    </row>
    <row r="9" spans="1:7" x14ac:dyDescent="0.25">
      <c r="A9" s="24">
        <v>43092</v>
      </c>
      <c r="B9" s="14" t="s">
        <v>50</v>
      </c>
      <c r="C9" s="15">
        <f>SUM(D9:E9)</f>
        <v>-800</v>
      </c>
      <c r="E9" s="15">
        <v>-800</v>
      </c>
    </row>
    <row r="10" spans="1:7" x14ac:dyDescent="0.25">
      <c r="A10" s="24">
        <v>43093</v>
      </c>
      <c r="B10" s="14" t="s">
        <v>50</v>
      </c>
      <c r="C10" s="15">
        <f>SUM(D10:E10)</f>
        <v>0</v>
      </c>
    </row>
    <row r="11" spans="1:7" x14ac:dyDescent="0.25">
      <c r="B11" s="14"/>
      <c r="C11" s="15">
        <f>SUM(D11:E11)</f>
        <v>0</v>
      </c>
    </row>
    <row r="12" spans="1:7" x14ac:dyDescent="0.25">
      <c r="B12" s="14"/>
      <c r="C12" s="15">
        <f>SUM(D12:E12)</f>
        <v>0</v>
      </c>
    </row>
    <row r="13" spans="1:7" x14ac:dyDescent="0.25">
      <c r="B13" s="14"/>
      <c r="C13" s="15">
        <f>SUM(D13:E13)</f>
        <v>0</v>
      </c>
    </row>
    <row r="14" spans="1:7" x14ac:dyDescent="0.25">
      <c r="B14" s="14"/>
      <c r="C14" s="15">
        <f>SUM(D14:E14)</f>
        <v>0</v>
      </c>
    </row>
    <row r="15" spans="1:7" x14ac:dyDescent="0.25">
      <c r="B15" s="14"/>
      <c r="C15" s="15">
        <f>SUM(D15:E15)</f>
        <v>0</v>
      </c>
    </row>
    <row r="16" spans="1:7" x14ac:dyDescent="0.25">
      <c r="B16" s="14"/>
      <c r="C16" s="15">
        <f>SUM(D16:E16)</f>
        <v>0</v>
      </c>
    </row>
    <row r="17" spans="1:5" x14ac:dyDescent="0.25">
      <c r="B17" s="14"/>
      <c r="C17" s="15">
        <f>SUM(D17:E17)</f>
        <v>0</v>
      </c>
    </row>
    <row r="18" spans="1:5" x14ac:dyDescent="0.25">
      <c r="B18" s="14"/>
      <c r="C18" s="15">
        <f>SUM(D18:E18)</f>
        <v>0</v>
      </c>
    </row>
    <row r="19" spans="1:5" x14ac:dyDescent="0.25">
      <c r="B19" s="14"/>
      <c r="C19" s="15">
        <f>SUM(D19:E19)</f>
        <v>0</v>
      </c>
    </row>
    <row r="20" spans="1:5" x14ac:dyDescent="0.25">
      <c r="B20" s="14"/>
      <c r="C20" s="15">
        <f>SUM(D20:E20)</f>
        <v>0</v>
      </c>
    </row>
    <row r="21" spans="1:5" x14ac:dyDescent="0.25">
      <c r="B21" s="14"/>
      <c r="C21" s="15">
        <f>SUM(D21:E21)</f>
        <v>0</v>
      </c>
    </row>
    <row r="22" spans="1:5" x14ac:dyDescent="0.25">
      <c r="B22" s="14"/>
      <c r="C22" s="15">
        <f>SUM(D22:E22)</f>
        <v>0</v>
      </c>
    </row>
    <row r="23" spans="1:5" x14ac:dyDescent="0.25">
      <c r="B23" s="14"/>
      <c r="C23" s="15">
        <f>SUM(D23:E23)</f>
        <v>0</v>
      </c>
    </row>
    <row r="24" spans="1:5" x14ac:dyDescent="0.25">
      <c r="B24" s="14"/>
      <c r="C24" s="15">
        <f>SUM(D24:E24)</f>
        <v>0</v>
      </c>
    </row>
    <row r="25" spans="1:5" x14ac:dyDescent="0.25">
      <c r="B25" s="14"/>
      <c r="C25" s="15">
        <f>SUM(D25:E25)</f>
        <v>0</v>
      </c>
    </row>
    <row r="26" spans="1:5" x14ac:dyDescent="0.25">
      <c r="B26" s="29"/>
      <c r="C26" s="15">
        <f>SUM(D26:E26)</f>
        <v>0</v>
      </c>
    </row>
    <row r="27" spans="1:5" x14ac:dyDescent="0.25">
      <c r="B27" s="14"/>
      <c r="C27" s="14"/>
    </row>
    <row r="30" spans="1:5" s="13" customFormat="1" x14ac:dyDescent="0.25">
      <c r="A30" s="13" t="s">
        <v>42</v>
      </c>
      <c r="C30" s="28">
        <f>SUM(C3:C29)</f>
        <v>-3398.86</v>
      </c>
      <c r="D30" s="28">
        <f>SUM(D3:D29)</f>
        <v>51.14</v>
      </c>
      <c r="E30" s="28">
        <f>SUM(E4:E29)</f>
        <v>-3450</v>
      </c>
    </row>
    <row r="32" spans="1:5" x14ac:dyDescent="0.25">
      <c r="A32" s="25" t="s">
        <v>52</v>
      </c>
      <c r="D32" s="15">
        <f>SUM(D30:D30)</f>
        <v>51.14</v>
      </c>
    </row>
    <row r="33" spans="1:4" x14ac:dyDescent="0.25">
      <c r="A33" s="25" t="s">
        <v>43</v>
      </c>
      <c r="D33" s="15">
        <f>E30</f>
        <v>-3450</v>
      </c>
    </row>
    <row r="34" spans="1:4" x14ac:dyDescent="0.25">
      <c r="A34" s="25"/>
    </row>
    <row r="35" spans="1:4" x14ac:dyDescent="0.25">
      <c r="A35" s="25">
        <v>42736</v>
      </c>
      <c r="B35" s="25" t="s">
        <v>40</v>
      </c>
      <c r="C35" s="15">
        <v>22026.560000000001</v>
      </c>
    </row>
    <row r="36" spans="1:4" x14ac:dyDescent="0.25">
      <c r="A36" s="25">
        <v>43100</v>
      </c>
      <c r="B36" s="25" t="s">
        <v>41</v>
      </c>
      <c r="C36" s="15">
        <f>SUM(C30:C35)</f>
        <v>18627.7</v>
      </c>
    </row>
    <row r="37" spans="1:4" x14ac:dyDescent="0.25">
      <c r="B37" s="15" t="s">
        <v>51</v>
      </c>
      <c r="C37" s="15">
        <f>21027.7-2400</f>
        <v>18627.7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jrk</vt:lpstr>
      <vt:lpstr>betaal</vt:lpstr>
      <vt:lpstr>spaar</vt:lpstr>
    </vt:vector>
  </TitlesOfParts>
  <Company>De Wert Acc. &amp; Belastingadv.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Wert Acc. &amp; Belastingadv.</dc:creator>
  <cp:lastModifiedBy>wim.dewert</cp:lastModifiedBy>
  <cp:lastPrinted>2018-06-03T14:39:49Z</cp:lastPrinted>
  <dcterms:created xsi:type="dcterms:W3CDTF">2004-09-21T10:23:52Z</dcterms:created>
  <dcterms:modified xsi:type="dcterms:W3CDTF">2018-06-03T14:40:10Z</dcterms:modified>
</cp:coreProperties>
</file>